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07"/>
  <workbookPr defaultThemeVersion="124226"/>
  <mc:AlternateContent xmlns:mc="http://schemas.openxmlformats.org/markup-compatibility/2006">
    <mc:Choice Requires="x15">
      <x15ac:absPath xmlns:x15ac="http://schemas.microsoft.com/office/spreadsheetml/2010/11/ac" url="D:\working\waccache\LN2PEPF0000C065\EXCELCNV\93c74880-1524-4775-93b6-100d87eeface\"/>
    </mc:Choice>
  </mc:AlternateContent>
  <xr:revisionPtr revIDLastSave="0" documentId="8_{71666AE6-96DE-49E0-90C0-D385E919B817}" xr6:coauthVersionLast="47" xr6:coauthVersionMax="47" xr10:uidLastSave="{00000000-0000-0000-0000-000000000000}"/>
  <bookViews>
    <workbookView xWindow="-60" yWindow="-60" windowWidth="15480" windowHeight="11640" xr2:uid="{00000000-000D-0000-FFFF-FFFF00000000}"/>
  </bookViews>
  <sheets>
    <sheet name="Sheet1" sheetId="1" r:id="rId1"/>
    <sheet name="Sheet2" sheetId="2" r:id="rId2"/>
    <sheet name="Sheet3" sheetId="3" r:id="rId3"/>
  </sheets>
  <definedNames>
    <definedName name="_xlnm.Print_Titles" localSheetId="0">Sheet1!$13:$13</definedName>
    <definedName name="Z_7C78ED57_7174_483F_85F7_F565A0349349_.wvu.PrintTitles" localSheetId="0" hidden="1">Sheet1!$13:$13</definedName>
    <definedName name="Z_7C78ED57_7174_483F_85F7_F565A0349349_.wvu.Rows" localSheetId="0" hidden="1">Sheet1!$1:$3</definedName>
  </definedNames>
  <calcPr calcId="191028"/>
  <customWorkbookViews>
    <customWorkbookView name="Jenny Harding - Personal View" guid="{7C78ED57-7174-483F-85F7-F565A0349349}" mergeInterval="0" personalView="1" maximized="1" windowWidth="1171" windowHeight="825"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3" i="1" l="1"/>
  <c r="H14" i="1"/>
  <c r="H15" i="1"/>
  <c r="H16" i="1"/>
  <c r="H17" i="1"/>
  <c r="H18" i="1"/>
  <c r="H19" i="1"/>
  <c r="H20" i="1"/>
  <c r="H21" i="1"/>
  <c r="H22" i="1"/>
  <c r="H23" i="1"/>
  <c r="H24" i="1"/>
  <c r="H25" i="1"/>
  <c r="H26" i="1"/>
  <c r="H27" i="1"/>
  <c r="H28" i="1"/>
  <c r="H29" i="1"/>
  <c r="H31" i="1"/>
  <c r="H36" i="1"/>
  <c r="H37" i="1"/>
</calcChain>
</file>

<file path=xl/sharedStrings.xml><?xml version="1.0" encoding="utf-8"?>
<sst xmlns="http://schemas.openxmlformats.org/spreadsheetml/2006/main" count="89" uniqueCount="66">
  <si>
    <t>M</t>
  </si>
  <si>
    <t>V</t>
  </si>
  <si>
    <t>NM</t>
  </si>
  <si>
    <t>Job Matching Form</t>
  </si>
  <si>
    <t>Job:</t>
  </si>
  <si>
    <t xml:space="preserve">Counsellor </t>
  </si>
  <si>
    <t>Profile Used:</t>
  </si>
  <si>
    <t>Counsellor Specialist Band 7</t>
  </si>
  <si>
    <t>Job Summary:</t>
  </si>
  <si>
    <t xml:space="preserve">The post holder will work autonomously within professional guidelines and within the overall framework of the team’s policies and procedures. To utilise research skills for audit, policy and service development and research within the area served by the team/service.  There will be responsibility for ensuring that the service ethos of placing patients at the centre of service delivery and promoting mental wellbeing and emotional resilience is central to the team’s activity. </t>
  </si>
  <si>
    <t>Job Reference no:</t>
  </si>
  <si>
    <t>SCT1257</t>
  </si>
  <si>
    <t>Panel date:</t>
  </si>
  <si>
    <t>14.03.2023</t>
  </si>
  <si>
    <t>Consistency Panel date:</t>
  </si>
  <si>
    <t>30.03.2023</t>
  </si>
  <si>
    <t>Rationale</t>
  </si>
  <si>
    <t>Profile Level</t>
  </si>
  <si>
    <t>Panel Level</t>
  </si>
  <si>
    <t>Status</t>
  </si>
  <si>
    <t>Score</t>
  </si>
  <si>
    <t>Communication</t>
  </si>
  <si>
    <t xml:space="preserve">To communicate in a skilled and sensitive manner, information concerning the assessment, formulation and treatment plans of clients under their care. To assess and deliver highly complex, sensitive and/or contentious information in possible hostile, antagonistic and emotional settings, e.g. deciding whether clients are suitable or unsuitable for particular services, having to break confidentiality at times e.g. referring clients to Social Services regarding safeguarding issues. To assess and deliver highly complex, sensitive and contentious information. </t>
  </si>
  <si>
    <t>5</t>
  </si>
  <si>
    <t>Knowledge</t>
  </si>
  <si>
    <t xml:space="preserve">Master’s level qualification or equivalent, to include a minimum two-year post-graduate (or equivalent) qualification in Psychotherapeutic Counselling, Psychotherapy, Counselling, or Counselling Psychology, comprising no less than 450 hours programme contact and no less than 450 hours supervised counselling or psychotherapy practice (including hours gained after core training) </t>
  </si>
  <si>
    <t>7</t>
  </si>
  <si>
    <t>Analytical</t>
  </si>
  <si>
    <t xml:space="preserve">Interpretation and integration of complex data from a variety of sources including psychological tests, self-report measures, rating scales, direct and indirect structured observations and semi-structured interviews with clients, family members and others involved in the client’s care. </t>
  </si>
  <si>
    <t>4</t>
  </si>
  <si>
    <t>Planning</t>
  </si>
  <si>
    <t xml:space="preserve">To be responsible for jointly managing waiting lists, according to service procedures.    </t>
  </si>
  <si>
    <t>2</t>
  </si>
  <si>
    <t>Physical skills</t>
  </si>
  <si>
    <t>Standard keyboard skills.</t>
  </si>
  <si>
    <t>Patient Care</t>
  </si>
  <si>
    <t>To formulate and implement plans for the formal psychological treatment and/or management of a client’s mental health problems. The postholder will be a qualified counsellor providing a specialist psychological therapy service for anxiety and depression to clients from the NHS Talking Therapies service. This involves providing specialist psychological assessment and therapy, within one or more psychological therapy models</t>
  </si>
  <si>
    <t>6</t>
  </si>
  <si>
    <t>Policy</t>
  </si>
  <si>
    <t>To contribute to the development, evaluation and monitoring of the team’s operational policies and services, through the deployment of professional skills in research, service evaluation and audit.</t>
  </si>
  <si>
    <t>2-3</t>
  </si>
  <si>
    <t>Finance</t>
  </si>
  <si>
    <t>Responsible for safe and effective use of own resources.</t>
  </si>
  <si>
    <t>1</t>
  </si>
  <si>
    <t>HR</t>
  </si>
  <si>
    <t>To manage the workloads of other team members under their supervision.  Contribute to the pre- and post-qualification teaching of staff, as appropriate.</t>
  </si>
  <si>
    <t>IR</t>
  </si>
  <si>
    <t>Responsible for personally generated information.</t>
  </si>
  <si>
    <t>R&amp;D</t>
  </si>
  <si>
    <t>To undertake appropriate research and provide research advice to other staff undertaking research.  Complex audit and service evaluation, with colleagues within the service to help develop service provision.</t>
  </si>
  <si>
    <t>1,2,3</t>
  </si>
  <si>
    <t>Freedom</t>
  </si>
  <si>
    <t>Carry own caseload and supervising others. To exercise autonomous professional responsibility for the assessment, treatment and discharge of clients whose problems are managed by psychologically based standard care plans.</t>
  </si>
  <si>
    <t>Physical effort</t>
  </si>
  <si>
    <t>Combination of sitting and standing.</t>
  </si>
  <si>
    <t>1-2</t>
  </si>
  <si>
    <t>Mental effort</t>
  </si>
  <si>
    <t>Therapy sessions with patients.  Patients with mild, moderate and severe depression, anxiety and psychological illnesses. To provide medico-legal and other reports where appropriate.</t>
  </si>
  <si>
    <t>Emotional effort</t>
  </si>
  <si>
    <t>Will occasionally deal with patients who have expressed suicidal ideation / are currently self harming.   Emotionally demanding role.  Occasionally dealing with safeguarding concerns and saying no to patients for whom treatment might not be appropriate. Ability to identify and employ mechanisms to support and maintain clinical practice in the face of regular exposure to highly emotive material and challenging behaviour.</t>
  </si>
  <si>
    <t>3-4</t>
  </si>
  <si>
    <t>Working conditions</t>
  </si>
  <si>
    <t xml:space="preserve">VDU equipment.  </t>
  </si>
  <si>
    <t>Outcome</t>
  </si>
  <si>
    <t>Bands 1 - 7</t>
  </si>
  <si>
    <t>Bands 8 and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</si>
</sst>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2"/>
      <name val="Arial"/>
    </font>
    <font>
      <b/>
      <sz val="12"/>
      <name val="Arial"/>
      <family val="2"/>
    </font>
    <font>
      <sz val="12"/>
      <name val="Arial"/>
      <family val="2"/>
    </font>
    <font>
      <sz val="10"/>
      <name val="Arial"/>
      <family val="2"/>
    </font>
    <font>
      <sz val="11"/>
      <name val="Arial"/>
      <family val="2"/>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s>
  <cellStyleXfs count="1">
    <xf numFmtId="0" fontId="0" fillId="0" borderId="0"/>
  </cellStyleXfs>
  <cellXfs count="53">
    <xf numFmtId="0" fontId="0" fillId="0" borderId="0" xfId="0"/>
    <xf numFmtId="0" fontId="0" fillId="0" borderId="0" xfId="0" applyAlignment="1">
      <alignment textRotation="90"/>
    </xf>
    <xf numFmtId="0" fontId="0" fillId="0" borderId="0" xfId="0" applyAlignment="1">
      <alignment vertical="top" wrapText="1"/>
    </xf>
    <xf numFmtId="0" fontId="0" fillId="2" borderId="1" xfId="0" applyFill="1" applyBorder="1" applyAlignment="1">
      <alignment textRotation="90"/>
    </xf>
    <xf numFmtId="0" fontId="1" fillId="2" borderId="1" xfId="0" applyFont="1" applyFill="1" applyBorder="1" applyAlignment="1">
      <alignment horizontal="center" textRotation="90"/>
    </xf>
    <xf numFmtId="0" fontId="0" fillId="2" borderId="1" xfId="0" applyFill="1" applyBorder="1" applyAlignment="1">
      <alignment vertical="top" wrapText="1"/>
    </xf>
    <xf numFmtId="0" fontId="0" fillId="2" borderId="1" xfId="0" applyFill="1" applyBorder="1" applyAlignment="1" applyProtection="1">
      <alignment vertical="top" wrapText="1"/>
      <protection hidden="1"/>
    </xf>
    <xf numFmtId="0" fontId="1" fillId="2" borderId="1" xfId="0" applyFont="1" applyFill="1" applyBorder="1" applyProtection="1">
      <protection hidden="1"/>
    </xf>
    <xf numFmtId="0" fontId="0" fillId="2" borderId="2" xfId="0" applyFill="1" applyBorder="1" applyProtection="1">
      <protection hidden="1"/>
    </xf>
    <xf numFmtId="0" fontId="0" fillId="2" borderId="3" xfId="0" applyFill="1" applyBorder="1" applyProtection="1">
      <protection hidden="1"/>
    </xf>
    <xf numFmtId="0" fontId="1" fillId="2" borderId="4" xfId="0" applyFont="1" applyFill="1" applyBorder="1" applyProtection="1">
      <protection hidden="1"/>
    </xf>
    <xf numFmtId="0" fontId="1" fillId="3" borderId="0" xfId="0" applyFont="1" applyFill="1"/>
    <xf numFmtId="0" fontId="0" fillId="3" borderId="0" xfId="0" applyFill="1"/>
    <xf numFmtId="0" fontId="0" fillId="3" borderId="0" xfId="0" applyFill="1" applyAlignment="1">
      <alignment textRotation="90"/>
    </xf>
    <xf numFmtId="0" fontId="0" fillId="3" borderId="0" xfId="0" applyFill="1" applyAlignment="1">
      <alignment vertical="top" wrapText="1"/>
    </xf>
    <xf numFmtId="0" fontId="0" fillId="3" borderId="5" xfId="0" applyFill="1" applyBorder="1" applyAlignment="1">
      <alignment vertical="top" wrapText="1"/>
    </xf>
    <xf numFmtId="0" fontId="0" fillId="3" borderId="6" xfId="0" applyFill="1" applyBorder="1"/>
    <xf numFmtId="0" fontId="0" fillId="2" borderId="7" xfId="0" applyFill="1" applyBorder="1" applyAlignment="1">
      <alignment vertical="top" wrapText="1"/>
    </xf>
    <xf numFmtId="0" fontId="0" fillId="2" borderId="6" xfId="0" applyFill="1" applyBorder="1" applyAlignment="1">
      <alignment vertical="top" wrapText="1"/>
    </xf>
    <xf numFmtId="0" fontId="0" fillId="2" borderId="8" xfId="0" applyFill="1" applyBorder="1" applyAlignment="1">
      <alignment vertical="top" wrapText="1"/>
    </xf>
    <xf numFmtId="0" fontId="0" fillId="2" borderId="1" xfId="0" applyFill="1" applyBorder="1"/>
    <xf numFmtId="0" fontId="0" fillId="2" borderId="9" xfId="0" applyFill="1" applyBorder="1" applyAlignment="1">
      <alignment vertical="top" wrapText="1"/>
    </xf>
    <xf numFmtId="0" fontId="0" fillId="2" borderId="10" xfId="0" applyFill="1" applyBorder="1" applyAlignment="1">
      <alignment vertical="top" wrapText="1"/>
    </xf>
    <xf numFmtId="0" fontId="0" fillId="2" borderId="3" xfId="0" applyFill="1" applyBorder="1" applyAlignment="1">
      <alignment vertical="top" wrapText="1"/>
    </xf>
    <xf numFmtId="0" fontId="1" fillId="2" borderId="7" xfId="0" applyFont="1" applyFill="1" applyBorder="1" applyProtection="1">
      <protection hidden="1"/>
    </xf>
    <xf numFmtId="0" fontId="0" fillId="2" borderId="6" xfId="0" applyFill="1" applyBorder="1" applyProtection="1">
      <protection hidden="1"/>
    </xf>
    <xf numFmtId="0" fontId="0" fillId="2" borderId="11" xfId="0" applyFill="1" applyBorder="1" applyProtection="1">
      <protection hidden="1"/>
    </xf>
    <xf numFmtId="0" fontId="0" fillId="2" borderId="0" xfId="0" applyFill="1" applyProtection="1">
      <protection hidden="1"/>
    </xf>
    <xf numFmtId="0" fontId="0" fillId="2" borderId="9" xfId="0" applyFill="1" applyBorder="1" applyProtection="1">
      <protection hidden="1"/>
    </xf>
    <xf numFmtId="0" fontId="0" fillId="2" borderId="10" xfId="0" applyFill="1" applyBorder="1" applyProtection="1">
      <protection hidden="1"/>
    </xf>
    <xf numFmtId="0" fontId="0" fillId="2" borderId="1" xfId="0" applyFill="1" applyBorder="1" applyProtection="1">
      <protection hidden="1"/>
    </xf>
    <xf numFmtId="0" fontId="0" fillId="0" borderId="1" xfId="0"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3" fillId="0" borderId="0" xfId="0" applyFont="1" applyAlignment="1" applyProtection="1">
      <alignment horizontal="justify" vertical="top" wrapText="1"/>
      <protection locked="0"/>
    </xf>
    <xf numFmtId="0" fontId="0" fillId="0" borderId="0" xfId="0" applyProtection="1">
      <protection locked="0"/>
    </xf>
    <xf numFmtId="49" fontId="2" fillId="0" borderId="1" xfId="0" applyNumberFormat="1" applyFont="1" applyBorder="1" applyAlignment="1" applyProtection="1">
      <alignment horizontal="left" vertical="top" wrapText="1"/>
      <protection locked="0"/>
    </xf>
    <xf numFmtId="0" fontId="2" fillId="0" borderId="0" xfId="0" applyFont="1" applyProtection="1">
      <protection locked="0"/>
    </xf>
    <xf numFmtId="0" fontId="0" fillId="0" borderId="1" xfId="0" applyBorder="1" applyAlignment="1" applyProtection="1">
      <alignment vertical="top" wrapText="1"/>
      <protection locked="0"/>
    </xf>
    <xf numFmtId="0" fontId="0" fillId="0" borderId="4" xfId="0" applyBorder="1" applyAlignment="1" applyProtection="1">
      <alignment vertical="top" wrapText="1"/>
      <protection locked="0"/>
    </xf>
    <xf numFmtId="0" fontId="3" fillId="0" borderId="1" xfId="0" applyFont="1" applyBorder="1" applyAlignment="1" applyProtection="1">
      <alignment horizontal="justify" vertical="top" wrapText="1"/>
      <protection locked="0"/>
    </xf>
    <xf numFmtId="49" fontId="3" fillId="0" borderId="1" xfId="0" applyNumberFormat="1" applyFont="1" applyBorder="1" applyAlignment="1" applyProtection="1">
      <alignment horizontal="left" vertical="top" wrapText="1"/>
      <protection locked="0"/>
    </xf>
    <xf numFmtId="14" fontId="2" fillId="0" borderId="7" xfId="0" applyNumberFormat="1" applyFont="1" applyBorder="1" applyAlignment="1" applyProtection="1">
      <alignment horizontal="center" vertical="top" wrapText="1"/>
      <protection locked="0"/>
    </xf>
    <xf numFmtId="0" fontId="0" fillId="2" borderId="7" xfId="0" applyFill="1" applyBorder="1" applyAlignment="1" applyProtection="1">
      <alignment horizontal="left"/>
      <protection hidden="1"/>
    </xf>
    <xf numFmtId="0" fontId="0" fillId="2" borderId="8" xfId="0" applyFill="1" applyBorder="1" applyAlignment="1" applyProtection="1">
      <alignment horizontal="left"/>
      <protection hidden="1"/>
    </xf>
    <xf numFmtId="0" fontId="4" fillId="0" borderId="7" xfId="0" applyFont="1" applyBorder="1" applyAlignment="1" applyProtection="1">
      <alignment horizontal="left" vertical="top" wrapText="1"/>
      <protection locked="0"/>
    </xf>
    <xf numFmtId="0" fontId="4" fillId="0" borderId="6" xfId="0" applyFont="1" applyBorder="1" applyAlignment="1" applyProtection="1">
      <alignment horizontal="left"/>
      <protection locked="0"/>
    </xf>
    <xf numFmtId="0" fontId="4" fillId="0" borderId="8" xfId="0" applyFont="1" applyBorder="1" applyAlignment="1" applyProtection="1">
      <alignment horizontal="left"/>
      <protection locked="0"/>
    </xf>
    <xf numFmtId="0" fontId="2" fillId="0" borderId="7" xfId="0" applyFont="1" applyBorder="1" applyAlignment="1" applyProtection="1">
      <alignment horizontal="center" vertical="top" wrapText="1"/>
      <protection locked="0"/>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0" fillId="0" borderId="6" xfId="0" applyBorder="1" applyAlignment="1" applyProtection="1">
      <protection locked="0"/>
    </xf>
    <xf numFmtId="0" fontId="0" fillId="0" borderId="8" xfId="0" applyBorder="1"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tabSelected="1" topLeftCell="A4" workbookViewId="0">
      <selection activeCell="D11" sqref="D11:H11"/>
    </sheetView>
  </sheetViews>
  <sheetFormatPr defaultRowHeight="15"/>
  <cols>
    <col min="1" max="1" width="3.33203125" customWidth="1"/>
    <col min="2" max="2" width="5.109375" customWidth="1"/>
    <col min="3" max="3" width="26.77734375" customWidth="1"/>
    <col min="4" max="4" width="36.109375" customWidth="1"/>
    <col min="5" max="5" width="6.33203125" customWidth="1"/>
    <col min="6" max="6" width="5.77734375" customWidth="1"/>
    <col min="7" max="7" width="6.44140625" customWidth="1"/>
    <col min="8" max="8" width="12.6640625" customWidth="1"/>
    <col min="9" max="9" width="3.88671875" customWidth="1"/>
  </cols>
  <sheetData>
    <row r="1" spans="1:9" hidden="1">
      <c r="F1" t="s">
        <v>0</v>
      </c>
    </row>
    <row r="2" spans="1:9" hidden="1">
      <c r="F2" t="s">
        <v>1</v>
      </c>
    </row>
    <row r="3" spans="1:9" hidden="1">
      <c r="F3" t="s">
        <v>2</v>
      </c>
    </row>
    <row r="4" spans="1:9" ht="15.75">
      <c r="A4" s="12"/>
      <c r="B4" s="11" t="s">
        <v>3</v>
      </c>
      <c r="C4" s="12"/>
      <c r="D4" s="12"/>
      <c r="E4" s="12"/>
      <c r="F4" s="12"/>
      <c r="G4" s="12"/>
      <c r="H4" s="12"/>
      <c r="I4" s="12"/>
    </row>
    <row r="5" spans="1:9">
      <c r="A5" s="12"/>
      <c r="B5" s="12"/>
      <c r="C5" s="12"/>
      <c r="D5" s="12"/>
      <c r="E5" s="12"/>
      <c r="F5" s="12"/>
      <c r="G5" s="12"/>
      <c r="H5" s="12"/>
      <c r="I5" s="12"/>
    </row>
    <row r="6" spans="1:9" ht="15.75">
      <c r="A6" s="12"/>
      <c r="B6" s="49" t="s">
        <v>4</v>
      </c>
      <c r="C6" s="50"/>
      <c r="D6" s="48" t="s">
        <v>5</v>
      </c>
      <c r="E6" s="51"/>
      <c r="F6" s="51"/>
      <c r="G6" s="51"/>
      <c r="H6" s="52"/>
      <c r="I6" s="12"/>
    </row>
    <row r="7" spans="1:9" ht="15.75" customHeight="1">
      <c r="A7" s="12"/>
      <c r="B7" s="49" t="s">
        <v>6</v>
      </c>
      <c r="C7" s="50"/>
      <c r="D7" s="37" t="s">
        <v>7</v>
      </c>
      <c r="E7" s="35"/>
      <c r="F7" s="35"/>
      <c r="G7" s="35"/>
      <c r="H7" s="35"/>
      <c r="I7" s="12"/>
    </row>
    <row r="8" spans="1:9" ht="102.75" customHeight="1">
      <c r="A8" s="12"/>
      <c r="B8" s="49" t="s">
        <v>8</v>
      </c>
      <c r="C8" s="50"/>
      <c r="D8" s="45" t="s">
        <v>9</v>
      </c>
      <c r="E8" s="46"/>
      <c r="F8" s="46"/>
      <c r="G8" s="46"/>
      <c r="H8" s="47"/>
      <c r="I8" s="12"/>
    </row>
    <row r="9" spans="1:9" ht="16.5" customHeight="1">
      <c r="A9" s="12"/>
      <c r="B9" s="49" t="s">
        <v>10</v>
      </c>
      <c r="C9" s="50"/>
      <c r="D9" s="48" t="s">
        <v>11</v>
      </c>
      <c r="E9" s="51"/>
      <c r="F9" s="51"/>
      <c r="G9" s="51"/>
      <c r="H9" s="52"/>
      <c r="I9" s="12"/>
    </row>
    <row r="10" spans="1:9" ht="15.75" customHeight="1">
      <c r="A10" s="12"/>
      <c r="B10" s="49" t="s">
        <v>12</v>
      </c>
      <c r="C10" s="50"/>
      <c r="D10" s="42" t="s">
        <v>13</v>
      </c>
      <c r="E10" s="51"/>
      <c r="F10" s="51"/>
      <c r="G10" s="51"/>
      <c r="H10" s="52"/>
      <c r="I10" s="12"/>
    </row>
    <row r="11" spans="1:9" ht="15.75" customHeight="1">
      <c r="A11" s="12"/>
      <c r="B11" s="49" t="s">
        <v>14</v>
      </c>
      <c r="C11" s="50"/>
      <c r="D11" s="42" t="s">
        <v>15</v>
      </c>
      <c r="E11" s="51"/>
      <c r="F11" s="51"/>
      <c r="G11" s="51"/>
      <c r="H11" s="52"/>
      <c r="I11" s="12"/>
    </row>
    <row r="12" spans="1:9">
      <c r="A12" s="12"/>
      <c r="B12" s="12"/>
      <c r="C12" s="12"/>
      <c r="D12" s="12"/>
      <c r="E12" s="12"/>
      <c r="F12" s="12"/>
      <c r="G12" s="12"/>
      <c r="H12" s="12"/>
      <c r="I12" s="12"/>
    </row>
    <row r="13" spans="1:9" s="1" customFormat="1" ht="87" customHeight="1">
      <c r="A13" s="13"/>
      <c r="B13" s="3"/>
      <c r="C13" s="3"/>
      <c r="D13" s="4" t="s">
        <v>16</v>
      </c>
      <c r="E13" s="4" t="s">
        <v>17</v>
      </c>
      <c r="F13" s="4" t="s">
        <v>18</v>
      </c>
      <c r="G13" s="4" t="s">
        <v>19</v>
      </c>
      <c r="H13" s="4" t="s">
        <v>20</v>
      </c>
      <c r="I13" s="13"/>
    </row>
    <row r="14" spans="1:9" s="2" customFormat="1" ht="140.25">
      <c r="A14" s="14"/>
      <c r="B14" s="5">
        <v>1</v>
      </c>
      <c r="C14" s="5" t="s">
        <v>21</v>
      </c>
      <c r="D14" s="40" t="s">
        <v>22</v>
      </c>
      <c r="E14" s="36" t="s">
        <v>23</v>
      </c>
      <c r="F14" s="31">
        <v>5</v>
      </c>
      <c r="G14" s="33" t="s">
        <v>0</v>
      </c>
      <c r="H14" s="6">
        <f>IF(F14=1,5,IF(F14=2,12,IF(F14=3,21,IF(F14=4,32,IF(F14=5,45,IF(F14=6,60))))))</f>
        <v>45</v>
      </c>
      <c r="I14" s="14"/>
    </row>
    <row r="15" spans="1:9" s="2" customFormat="1" ht="102">
      <c r="A15" s="14"/>
      <c r="B15" s="5">
        <v>2</v>
      </c>
      <c r="C15" s="5" t="s">
        <v>24</v>
      </c>
      <c r="D15" s="34" t="s">
        <v>25</v>
      </c>
      <c r="E15" s="36" t="s">
        <v>26</v>
      </c>
      <c r="F15" s="38">
        <v>7</v>
      </c>
      <c r="G15" s="33" t="s">
        <v>0</v>
      </c>
      <c r="H15" s="6">
        <f>IF(F15=1,16,IF(F15=2,36,IF(F15=3,60,IF(F15=4,88,IF(F15=5,120,IF(F15=6,156,IF(F15=7,196,IF(F15=8,240))))))))</f>
        <v>196</v>
      </c>
      <c r="I15" s="14"/>
    </row>
    <row r="16" spans="1:9" s="2" customFormat="1" ht="111.75" customHeight="1">
      <c r="A16" s="14"/>
      <c r="B16" s="5">
        <v>3</v>
      </c>
      <c r="C16" s="5" t="s">
        <v>27</v>
      </c>
      <c r="D16" s="32" t="s">
        <v>28</v>
      </c>
      <c r="E16" s="36" t="s">
        <v>29</v>
      </c>
      <c r="F16" s="39">
        <v>4</v>
      </c>
      <c r="G16" s="33" t="s">
        <v>0</v>
      </c>
      <c r="H16" s="6">
        <f>IF(F16=1,6,IF(F16=2,15,IF(F16=3,27,IF(F16=4,42,IF(F16=5,60)))))</f>
        <v>42</v>
      </c>
      <c r="I16" s="14"/>
    </row>
    <row r="17" spans="1:9" s="2" customFormat="1" ht="25.5">
      <c r="A17" s="14"/>
      <c r="B17" s="5">
        <v>4</v>
      </c>
      <c r="C17" s="5" t="s">
        <v>30</v>
      </c>
      <c r="D17" s="32" t="s">
        <v>31</v>
      </c>
      <c r="E17" s="36" t="s">
        <v>32</v>
      </c>
      <c r="F17" s="38">
        <v>2</v>
      </c>
      <c r="G17" s="33" t="s">
        <v>0</v>
      </c>
      <c r="H17" s="6">
        <f>IF(F17=1,6,IF(F17=2,15,IF(F17=3,27,IF(F17=4,42,IF(F17=5,60)))))</f>
        <v>15</v>
      </c>
      <c r="I17" s="14"/>
    </row>
    <row r="18" spans="1:9" s="2" customFormat="1" ht="88.5" customHeight="1">
      <c r="A18" s="14"/>
      <c r="B18" s="5">
        <v>5</v>
      </c>
      <c r="C18" s="5" t="s">
        <v>33</v>
      </c>
      <c r="D18" s="32" t="s">
        <v>34</v>
      </c>
      <c r="E18" s="36" t="s">
        <v>32</v>
      </c>
      <c r="F18" s="38">
        <v>2</v>
      </c>
      <c r="G18" s="33" t="s">
        <v>0</v>
      </c>
      <c r="H18" s="6">
        <f>IF(F18=1,6,IF(F18=2,15,IF(F18=3,27,IF(F18=4,42,IF(F18=5,60)))))</f>
        <v>15</v>
      </c>
      <c r="I18" s="14"/>
    </row>
    <row r="19" spans="1:9" s="2" customFormat="1" ht="114.75">
      <c r="A19" s="14"/>
      <c r="B19" s="5">
        <v>6</v>
      </c>
      <c r="C19" s="5" t="s">
        <v>35</v>
      </c>
      <c r="D19" s="32" t="s">
        <v>36</v>
      </c>
      <c r="E19" s="36" t="s">
        <v>37</v>
      </c>
      <c r="F19" s="38">
        <v>6</v>
      </c>
      <c r="G19" s="33" t="s">
        <v>0</v>
      </c>
      <c r="H19" s="6">
        <f>IF(F19=1,4,IF(F19=2,9,IF(F19=3,15,IF(F19=4,22,IF(F19=5,30,IF(F19=6,39,IF(F19=7,49,IF(F19=8,60))))))))</f>
        <v>39</v>
      </c>
      <c r="I19" s="14"/>
    </row>
    <row r="20" spans="1:9" s="2" customFormat="1" ht="51">
      <c r="A20" s="14"/>
      <c r="B20" s="5">
        <v>7</v>
      </c>
      <c r="C20" s="5" t="s">
        <v>38</v>
      </c>
      <c r="D20" s="32" t="s">
        <v>39</v>
      </c>
      <c r="E20" s="36" t="s">
        <v>40</v>
      </c>
      <c r="F20" s="33">
        <v>2</v>
      </c>
      <c r="G20" s="33" t="s">
        <v>0</v>
      </c>
      <c r="H20" s="6">
        <f>IF(F20=1,5,IF(F20=2,12,IF(F20=3,21,IF(F20=4,32,IF(F20=5,45,IF(F20=6,60))))))</f>
        <v>12</v>
      </c>
      <c r="I20" s="14"/>
    </row>
    <row r="21" spans="1:9" ht="55.5" customHeight="1">
      <c r="A21" s="12"/>
      <c r="B21" s="5">
        <v>8</v>
      </c>
      <c r="C21" s="5" t="s">
        <v>41</v>
      </c>
      <c r="D21" s="41" t="s">
        <v>42</v>
      </c>
      <c r="E21" s="36" t="s">
        <v>43</v>
      </c>
      <c r="F21" s="31">
        <v>1</v>
      </c>
      <c r="G21" s="33" t="s">
        <v>0</v>
      </c>
      <c r="H21" s="6">
        <f>IF(F21=1,5,IF(F21=2,12,IF(F21=3,21,IF(F21=4,32,IF(F21=5,45,IF(F21=6,60))))))</f>
        <v>5</v>
      </c>
      <c r="I21" s="12"/>
    </row>
    <row r="22" spans="1:9" ht="89.25" customHeight="1">
      <c r="A22" s="12"/>
      <c r="B22" s="5">
        <v>9</v>
      </c>
      <c r="C22" s="5" t="s">
        <v>44</v>
      </c>
      <c r="D22" s="32" t="s">
        <v>45</v>
      </c>
      <c r="E22" s="36" t="s">
        <v>40</v>
      </c>
      <c r="F22" s="33">
        <v>2</v>
      </c>
      <c r="G22" s="33" t="s">
        <v>0</v>
      </c>
      <c r="H22" s="6">
        <f>IF(F22=1,5,IF(F22=2,12,IF(F22=3,21,IF(F22=4,32,IF(F22=5,45,IF(F22=6,60))))))</f>
        <v>12</v>
      </c>
      <c r="I22" s="15"/>
    </row>
    <row r="23" spans="1:9" ht="66" customHeight="1">
      <c r="A23" s="12"/>
      <c r="B23" s="5">
        <v>10</v>
      </c>
      <c r="C23" s="5" t="s">
        <v>46</v>
      </c>
      <c r="D23" s="32" t="s">
        <v>47</v>
      </c>
      <c r="E23" s="36" t="s">
        <v>43</v>
      </c>
      <c r="F23" s="33">
        <v>1</v>
      </c>
      <c r="G23" s="33" t="s">
        <v>0</v>
      </c>
      <c r="H23" s="6">
        <f>IF(F23=1,4,IF(F23=2,9,IF(F23=3,16,IF(F23=4,24,IF(F23=5,34,IF(F23=6,46,IF(F23=7,60)))))))</f>
        <v>4</v>
      </c>
      <c r="I23" s="12"/>
    </row>
    <row r="24" spans="1:9" ht="56.25" customHeight="1">
      <c r="A24" s="12"/>
      <c r="B24" s="5">
        <v>11</v>
      </c>
      <c r="C24" s="5" t="s">
        <v>48</v>
      </c>
      <c r="D24" s="32" t="s">
        <v>49</v>
      </c>
      <c r="E24" s="36" t="s">
        <v>50</v>
      </c>
      <c r="F24" s="33">
        <v>2</v>
      </c>
      <c r="G24" s="33" t="s">
        <v>0</v>
      </c>
      <c r="H24" s="6">
        <f>IF(F24=1,5,IF(F24=2,12,IF(F24=3,21,IF(F24=4,32,IF(F24=5,45,IF(F24=6,60))))))</f>
        <v>12</v>
      </c>
      <c r="I24" s="12"/>
    </row>
    <row r="25" spans="1:9" ht="63.75">
      <c r="A25" s="12"/>
      <c r="B25" s="5">
        <v>12</v>
      </c>
      <c r="C25" s="5" t="s">
        <v>51</v>
      </c>
      <c r="D25" s="32" t="s">
        <v>52</v>
      </c>
      <c r="E25" s="36" t="s">
        <v>29</v>
      </c>
      <c r="F25" s="31">
        <v>4</v>
      </c>
      <c r="G25" s="33" t="s">
        <v>0</v>
      </c>
      <c r="H25" s="6">
        <f>IF(F25=1,5,IF(F25=2,12,IF(F25=3,21,IF(F25=4,32,IF(F25=5,45,IF(F25=6,60))))))</f>
        <v>32</v>
      </c>
      <c r="I25" s="12"/>
    </row>
    <row r="26" spans="1:9" ht="25.5" customHeight="1">
      <c r="A26" s="12"/>
      <c r="B26" s="5">
        <v>13</v>
      </c>
      <c r="C26" s="5" t="s">
        <v>53</v>
      </c>
      <c r="D26" s="32" t="s">
        <v>54</v>
      </c>
      <c r="E26" s="36" t="s">
        <v>55</v>
      </c>
      <c r="F26" s="31">
        <v>1</v>
      </c>
      <c r="G26" s="33" t="s">
        <v>0</v>
      </c>
      <c r="H26" s="6">
        <f>IF(F26=1,3,IF(F26=2,7,IF(F26=3,12,IF(F26=4,18,IF(F26=5,25)))))</f>
        <v>3</v>
      </c>
      <c r="I26" s="12"/>
    </row>
    <row r="27" spans="1:9" ht="55.5" customHeight="1">
      <c r="A27" s="12"/>
      <c r="B27" s="5">
        <v>14</v>
      </c>
      <c r="C27" s="5" t="s">
        <v>56</v>
      </c>
      <c r="D27" s="32" t="s">
        <v>57</v>
      </c>
      <c r="E27" s="36" t="s">
        <v>23</v>
      </c>
      <c r="F27" s="31">
        <v>5</v>
      </c>
      <c r="G27" s="33" t="s">
        <v>0</v>
      </c>
      <c r="H27" s="6">
        <f>IF(F27=1,3,IF(F27=2,7,IF(F27=3,12,IF(F27=4,18,IF(F27=5,25)))))</f>
        <v>25</v>
      </c>
      <c r="I27" s="12"/>
    </row>
    <row r="28" spans="1:9" ht="114.75">
      <c r="A28" s="12"/>
      <c r="B28" s="5">
        <v>15</v>
      </c>
      <c r="C28" s="5" t="s">
        <v>58</v>
      </c>
      <c r="D28" s="32" t="s">
        <v>59</v>
      </c>
      <c r="E28" s="36" t="s">
        <v>60</v>
      </c>
      <c r="F28" s="33">
        <v>3</v>
      </c>
      <c r="G28" s="33" t="s">
        <v>0</v>
      </c>
      <c r="H28" s="6">
        <f>IF(F28=1,5,IF(F28=2,11,IF(F28=3,18,IF(F28=4,25))))</f>
        <v>18</v>
      </c>
      <c r="I28" s="12"/>
    </row>
    <row r="29" spans="1:9" ht="22.5" customHeight="1">
      <c r="A29" s="12"/>
      <c r="B29" s="5">
        <v>16</v>
      </c>
      <c r="C29" s="5" t="s">
        <v>61</v>
      </c>
      <c r="D29" s="32" t="s">
        <v>62</v>
      </c>
      <c r="E29" s="36" t="s">
        <v>40</v>
      </c>
      <c r="F29" s="31">
        <v>2</v>
      </c>
      <c r="G29" s="33" t="s">
        <v>0</v>
      </c>
      <c r="H29" s="6">
        <f>IF(F29=1,3,IF(F29=2,7,IF(F29=3,12,IF(F29=4,18,IF(F29=5,25)))))</f>
        <v>7</v>
      </c>
      <c r="I29" s="12"/>
    </row>
    <row r="30" spans="1:9">
      <c r="A30" s="12"/>
      <c r="B30" s="5"/>
      <c r="C30" s="5"/>
      <c r="D30" s="5"/>
      <c r="E30" s="17"/>
      <c r="F30" s="18"/>
      <c r="G30" s="19"/>
      <c r="H30" s="6"/>
      <c r="I30" s="12"/>
    </row>
    <row r="31" spans="1:9">
      <c r="A31" s="12"/>
      <c r="B31" s="20"/>
      <c r="C31" s="5" t="s">
        <v>20</v>
      </c>
      <c r="D31" s="5"/>
      <c r="E31" s="21"/>
      <c r="F31" s="22"/>
      <c r="G31" s="23"/>
      <c r="H31" s="6">
        <f>SUM(H14:H29)</f>
        <v>482</v>
      </c>
      <c r="I31" s="12"/>
    </row>
    <row r="32" spans="1:9">
      <c r="A32" s="12"/>
      <c r="B32" s="12"/>
      <c r="C32" s="12"/>
      <c r="D32" s="12"/>
      <c r="E32" s="12"/>
      <c r="F32" s="12"/>
      <c r="G32" s="16"/>
      <c r="H32" s="12"/>
      <c r="I32" s="12"/>
    </row>
    <row r="33" spans="1:9" ht="15.75">
      <c r="A33" s="12"/>
      <c r="B33" s="12"/>
      <c r="C33" s="12"/>
      <c r="D33" s="12"/>
      <c r="E33" s="12"/>
      <c r="F33" s="24" t="s">
        <v>63</v>
      </c>
      <c r="G33" s="25"/>
      <c r="H33" s="7" t="str">
        <f>IF(G15&lt;&gt;"M","No Match",IF(G25&lt;&gt;"M","No Match",IF(COUNTIF(G14:G29,"M")=16,"Profile Match",IF(AND(COUNTIF(G14:G29,"M")&gt;=11,COUNTIF(G14:G29,"M")&lt;=15),"Band Match","No Match"))))</f>
        <v>Profile Match</v>
      </c>
      <c r="I33" s="12"/>
    </row>
    <row r="34" spans="1:9">
      <c r="A34" s="12"/>
      <c r="B34" s="12"/>
      <c r="C34" s="12"/>
      <c r="D34" s="12"/>
      <c r="E34" s="12"/>
      <c r="F34" s="26"/>
      <c r="G34" s="27"/>
      <c r="H34" s="8"/>
      <c r="I34" s="12"/>
    </row>
    <row r="35" spans="1:9">
      <c r="A35" s="12"/>
      <c r="B35" s="12"/>
      <c r="C35" s="12"/>
      <c r="D35" s="12"/>
      <c r="E35" s="12"/>
      <c r="F35" s="28"/>
      <c r="G35" s="29"/>
      <c r="H35" s="9"/>
      <c r="I35" s="12"/>
    </row>
    <row r="36" spans="1:9" ht="15.75">
      <c r="A36" s="12"/>
      <c r="B36" s="12"/>
      <c r="C36" s="12"/>
      <c r="D36" s="12"/>
      <c r="E36" s="12"/>
      <c r="F36" s="43" t="s">
        <v>64</v>
      </c>
      <c r="G36" s="44"/>
      <c r="H36" s="10" t="str">
        <f>IF(AND(H31&gt;0,H31&lt;=160),"Band 1",IF(AND(H31&gt;=161,H31&lt;=215),"Band 2",IF(AND(H31&gt;=216,H31&lt;=270),"Band 3",IF(AND(H31&gt;=271,H31&lt;=325),"Band 4",IF(AND(H31&gt;=326,H31&lt;=395),"Band 5",IF(AND(H31&gt;=396,H31&lt;=465),"Band 6",IF(AND(H31&gt;=466,H31&lt;=539),"Band 7","Not applicable")))))))</f>
        <v>Band 7</v>
      </c>
      <c r="I36" s="12"/>
    </row>
    <row r="37" spans="1:9" ht="15.75">
      <c r="A37" s="12"/>
      <c r="B37" s="12"/>
      <c r="C37" s="12"/>
      <c r="D37" s="12"/>
      <c r="E37" s="12"/>
      <c r="F37" s="30" t="s">
        <v>65</v>
      </c>
      <c r="G37" s="30"/>
      <c r="H37" s="7" t="str">
        <f>IF(AND(H31&gt;=540,H31&lt;=584),"Band 8a",IF(AND(H31&gt;=585,H31&lt;=629),"Band 8b",IF(AND(H31&gt;=630,H31&lt;=674),"Band 8c",IF(AND(H31&gt;=675,H31&lt;=720),"Band 8d",IF(AND(H31&gt;=721,H31&lt;=765),"Band 9","Not applicable")))))</f>
        <v>Not applicable</v>
      </c>
      <c r="I37" s="12"/>
    </row>
    <row r="38" spans="1:9">
      <c r="A38" s="12"/>
      <c r="B38" s="12"/>
      <c r="C38" s="12"/>
      <c r="D38" s="12"/>
      <c r="E38" s="12"/>
      <c r="F38" s="12"/>
      <c r="G38" s="12"/>
      <c r="H38" s="12"/>
      <c r="I38" s="12"/>
    </row>
  </sheetData>
  <sheetProtection password="EFE8" sheet="1" objects="1" scenarios="1" formatCells="0" formatColumns="0" formatRows="0" selectLockedCells="1"/>
  <customSheetViews>
    <customSheetView guid="{7C78ED57-7174-483F-85F7-F565A0349349}" hiddenRows="1" showRuler="0" topLeftCell="A4">
      <selection activeCell="D17" sqref="D17"/>
      <pageMargins left="0" right="0" top="0" bottom="0" header="0" footer="0"/>
      <pageSetup paperSize="9" orientation="landscape" r:id="rId1"/>
      <headerFooter alignWithMargins="0">
        <oddHeader>&amp;LSussex Community NHS Trust&amp;RJob Matching Form</oddHeader>
        <oddFooter>&amp;LForm created: 26th November 2012&amp;CPage &amp;P of &amp;N&amp;RJenny Harding
Head of HR Business Partnering</oddFooter>
      </headerFooter>
    </customSheetView>
  </customSheetViews>
  <mergeCells count="12">
    <mergeCell ref="B11:C11"/>
    <mergeCell ref="B9:C9"/>
    <mergeCell ref="B6:C6"/>
    <mergeCell ref="B7:C7"/>
    <mergeCell ref="B8:C8"/>
    <mergeCell ref="B10:C10"/>
    <mergeCell ref="D10:H10"/>
    <mergeCell ref="F36:G36"/>
    <mergeCell ref="D8:H8"/>
    <mergeCell ref="D6:H6"/>
    <mergeCell ref="D9:H9"/>
    <mergeCell ref="D11:H11"/>
  </mergeCells>
  <phoneticPr fontId="0" type="noConversion"/>
  <dataValidations count="1">
    <dataValidation type="list" allowBlank="1" showInputMessage="1" showErrorMessage="1" sqref="G14:G29" xr:uid="{00000000-0002-0000-0000-000000000000}">
      <formula1>$F$1:$F$3</formula1>
    </dataValidation>
  </dataValidations>
  <pageMargins left="0.75" right="0.75" top="1" bottom="1" header="0.5" footer="0.5"/>
  <pageSetup paperSize="9" scale="67" fitToHeight="2" orientation="portrait" r:id="rId2"/>
  <headerFooter alignWithMargins="0">
    <oddHeader>&amp;LSussex Community NHS Trust&amp;RJob Matching Form</oddHeader>
    <oddFooter>&amp;LForm created: 26th November 2012&amp;CPage &amp;P of &amp;N&amp;RJenny Harding
Head of HR Business Partnering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sheetData/>
  <customSheetViews>
    <customSheetView guid="{7C78ED57-7174-483F-85F7-F565A0349349}" showRuler="0">
      <pageMargins left="0" right="0" top="0" bottom="0" header="0" footer="0"/>
      <headerFooter alignWithMargins="0"/>
    </customSheetView>
  </customSheetView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sheetData/>
  <customSheetViews>
    <customSheetView guid="{7C78ED57-7174-483F-85F7-F565A0349349}" showRuler="0">
      <pageMargins left="0" right="0" top="0" bottom="0" header="0" footer="0"/>
      <headerFooter alignWithMargins="0"/>
    </customSheetView>
  </customSheetViews>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77A746AA97B345A77C99331220039C" ma:contentTypeVersion="20" ma:contentTypeDescription="Create a new document." ma:contentTypeScope="" ma:versionID="837d12d79caa98990169ae8b3ee3b95a">
  <xsd:schema xmlns:xsd="http://www.w3.org/2001/XMLSchema" xmlns:xs="http://www.w3.org/2001/XMLSchema" xmlns:p="http://schemas.microsoft.com/office/2006/metadata/properties" xmlns:ns1="http://schemas.microsoft.com/sharepoint/v3" xmlns:ns2="86a692b9-2c4a-4738-8041-4d0062480306" xmlns:ns3="13438163-e3c7-492a-92b5-794a81d8dce0" targetNamespace="http://schemas.microsoft.com/office/2006/metadata/properties" ma:root="true" ma:fieldsID="b7c4f6d5d043d10c12a8afdedfe5c1af" ns1:_="" ns2:_="" ns3:_="">
    <xsd:import namespace="http://schemas.microsoft.com/sharepoint/v3"/>
    <xsd:import namespace="86a692b9-2c4a-4738-8041-4d0062480306"/>
    <xsd:import namespace="13438163-e3c7-492a-92b5-794a81d8dce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a692b9-2c4a-4738-8041-4d00624803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903788b-e37c-4004-9c1b-5c67a45e822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3438163-e3c7-492a-92b5-794a81d8dce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a752339-ccac-4799-9f9a-4f41cdefad9b}" ma:internalName="TaxCatchAll" ma:showField="CatchAllData" ma:web="13438163-e3c7-492a-92b5-794a81d8dce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94D9FA-0ACA-4C23-967D-F8CB4FB79A76}"/>
</file>

<file path=customXml/itemProps2.xml><?xml version="1.0" encoding="utf-8"?>
<ds:datastoreItem xmlns:ds="http://schemas.openxmlformats.org/officeDocument/2006/customXml" ds:itemID="{DF9084D2-C1DF-45AD-A18B-171F47D84686}"/>
</file>

<file path=docProps/app.xml><?xml version="1.0" encoding="utf-8"?>
<Properties xmlns="http://schemas.openxmlformats.org/officeDocument/2006/extended-properties" xmlns:vt="http://schemas.openxmlformats.org/officeDocument/2006/docPropsVTypes">
  <Application>Microsoft Excel Online</Application>
  <Manager/>
  <Company>Southdowns Health NHS Trust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jharding2</dc:creator>
  <cp:keywords/>
  <dc:description/>
  <cp:lastModifiedBy>X</cp:lastModifiedBy>
  <cp:revision/>
  <dcterms:created xsi:type="dcterms:W3CDTF">2008-05-22T08:49:21Z</dcterms:created>
  <dcterms:modified xsi:type="dcterms:W3CDTF">2024-01-15T10:53:09Z</dcterms:modified>
  <cp:category/>
  <cp:contentStatus/>
</cp:coreProperties>
</file>